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kennedy/Desktop/Calc Tools to Fix Fonts/"/>
    </mc:Choice>
  </mc:AlternateContent>
  <xr:revisionPtr revIDLastSave="0" documentId="8_{CF417A9E-8E9B-E548-ABEE-D5C3CEA5E62B}" xr6:coauthVersionLast="47" xr6:coauthVersionMax="47" xr10:uidLastSave="{00000000-0000-0000-0000-000000000000}"/>
  <bookViews>
    <workbookView xWindow="0" yWindow="760" windowWidth="41580" windowHeight="24800" xr2:uid="{70532B5E-8A55-4F68-9346-520D7443D5FF}"/>
  </bookViews>
  <sheets>
    <sheet name="FAME CLI Fee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L31" i="1" s="1"/>
  <c r="I30" i="1"/>
  <c r="L30" i="1" s="1"/>
  <c r="I28" i="1"/>
  <c r="M28" i="1" s="1"/>
  <c r="I27" i="1"/>
  <c r="M27" i="1" s="1"/>
  <c r="I25" i="1"/>
  <c r="K25" i="1" s="1"/>
  <c r="I24" i="1"/>
  <c r="L24" i="1" s="1"/>
  <c r="I22" i="1"/>
  <c r="M22" i="1" s="1"/>
  <c r="I21" i="1"/>
  <c r="M21" i="1" s="1"/>
  <c r="I16" i="1"/>
  <c r="K16" i="1" s="1"/>
  <c r="I15" i="1"/>
  <c r="K15" i="1" s="1"/>
  <c r="I13" i="1"/>
  <c r="K13" i="1" s="1"/>
  <c r="I12" i="1"/>
  <c r="K12" i="1" s="1"/>
  <c r="I10" i="1"/>
  <c r="J10" i="1" s="1"/>
  <c r="I9" i="1"/>
  <c r="L9" i="1" s="1"/>
  <c r="L12" i="1" l="1"/>
  <c r="J21" i="1"/>
  <c r="J22" i="1"/>
  <c r="J24" i="1"/>
  <c r="K22" i="1"/>
  <c r="K24" i="1"/>
  <c r="L21" i="1"/>
  <c r="K10" i="1"/>
  <c r="L22" i="1"/>
  <c r="J16" i="1"/>
  <c r="J30" i="1"/>
  <c r="L16" i="1"/>
  <c r="K31" i="1"/>
  <c r="L10" i="1"/>
  <c r="L13" i="1"/>
  <c r="L15" i="1"/>
  <c r="K30" i="1"/>
  <c r="J25" i="1"/>
  <c r="M12" i="1"/>
  <c r="J27" i="1"/>
  <c r="M13" i="1"/>
  <c r="J28" i="1"/>
  <c r="L25" i="1"/>
  <c r="J13" i="1"/>
  <c r="L27" i="1"/>
  <c r="J12" i="1"/>
  <c r="J31" i="1"/>
  <c r="L28" i="1"/>
  <c r="J15" i="1"/>
  <c r="K21" i="1"/>
  <c r="K27" i="1"/>
  <c r="K28" i="1"/>
  <c r="M9" i="1"/>
  <c r="J9" i="1"/>
  <c r="K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<sst xmlns="http://schemas.openxmlformats.org/spreadsheetml/2006/main" count="43" uniqueCount="29">
  <si>
    <t>OLA Fee Calculations</t>
  </si>
  <si>
    <t>Loan Type</t>
  </si>
  <si>
    <t>Loan Amount</t>
  </si>
  <si>
    <t>Insurance Percentage</t>
  </si>
  <si>
    <t>Commitment Fee</t>
  </si>
  <si>
    <t>3-year Insurance Fee</t>
  </si>
  <si>
    <t>5-year Insurance Fee</t>
  </si>
  <si>
    <t>FAME Exposure</t>
  </si>
  <si>
    <t>Annual Insurance Fee</t>
  </si>
  <si>
    <t>N/A</t>
  </si>
  <si>
    <t>OLA Pro-rata Term &gt;$1.0MM</t>
  </si>
  <si>
    <t>OLA Pro-rata Line &gt;$1.0MM</t>
  </si>
  <si>
    <t>Traditional Application Fee Calculations</t>
  </si>
  <si>
    <t>Leveraged Term &gt;$1.0MM</t>
  </si>
  <si>
    <t>Leveraged Line &gt;$1.0MM</t>
  </si>
  <si>
    <t xml:space="preserve">N/A </t>
  </si>
  <si>
    <t>Pro-rata Term &gt;$1.0MM</t>
  </si>
  <si>
    <t>Pro-rata Line &gt;$1.0MM</t>
  </si>
  <si>
    <t>NOTE: If the fee calculated in this worksheet should differ from what is calculated when the loan is submmited in OLA or directly, the amount calculated by FAME prevails.</t>
  </si>
  <si>
    <t>Commercial Loan Insurance Fee Calculator</t>
  </si>
  <si>
    <t xml:space="preserve"> In this section, enter your Loan Amount and Insurance Percentage using dollar signs ($) and percentage symbols (%).</t>
  </si>
  <si>
    <r>
      <t xml:space="preserve">OLA Leveraged Term </t>
    </r>
    <r>
      <rPr>
        <u/>
        <sz val="11"/>
        <color theme="1"/>
        <rFont val="Aptos"/>
      </rPr>
      <t>&lt;</t>
    </r>
    <r>
      <rPr>
        <sz val="11"/>
        <color theme="1"/>
        <rFont val="Aptos"/>
      </rPr>
      <t>$500,000</t>
    </r>
  </si>
  <si>
    <r>
      <t xml:space="preserve">OLA Leveraged Line of Credit </t>
    </r>
    <r>
      <rPr>
        <u/>
        <sz val="11"/>
        <color theme="1"/>
        <rFont val="Aptos"/>
      </rPr>
      <t>&lt;</t>
    </r>
    <r>
      <rPr>
        <sz val="11"/>
        <color theme="1"/>
        <rFont val="Aptos"/>
      </rPr>
      <t>$500,000</t>
    </r>
  </si>
  <si>
    <r>
      <t xml:space="preserve">OLA Pro-rata Term </t>
    </r>
    <r>
      <rPr>
        <u/>
        <sz val="11"/>
        <color theme="1"/>
        <rFont val="Aptos"/>
      </rPr>
      <t>&lt;</t>
    </r>
    <r>
      <rPr>
        <sz val="11"/>
        <color theme="1"/>
        <rFont val="Aptos"/>
      </rPr>
      <t>$1.0MM</t>
    </r>
  </si>
  <si>
    <r>
      <t xml:space="preserve">OLA Pro-rata Line </t>
    </r>
    <r>
      <rPr>
        <u/>
        <sz val="11"/>
        <color theme="1"/>
        <rFont val="Aptos"/>
      </rPr>
      <t>&lt;</t>
    </r>
    <r>
      <rPr>
        <sz val="11"/>
        <color theme="1"/>
        <rFont val="Aptos"/>
      </rPr>
      <t>$1.0MM</t>
    </r>
  </si>
  <si>
    <r>
      <t xml:space="preserve">Leveraged Term </t>
    </r>
    <r>
      <rPr>
        <u/>
        <sz val="11"/>
        <color theme="1"/>
        <rFont val="Aptos"/>
      </rPr>
      <t>&lt;</t>
    </r>
    <r>
      <rPr>
        <sz val="11"/>
        <color theme="1"/>
        <rFont val="Aptos"/>
      </rPr>
      <t>$1.0MM</t>
    </r>
  </si>
  <si>
    <r>
      <t xml:space="preserve">Leverage Line </t>
    </r>
    <r>
      <rPr>
        <u/>
        <sz val="11"/>
        <color theme="1"/>
        <rFont val="Aptos"/>
      </rPr>
      <t>&lt;</t>
    </r>
    <r>
      <rPr>
        <sz val="11"/>
        <color theme="1"/>
        <rFont val="Aptos"/>
      </rPr>
      <t>$1.0MM</t>
    </r>
  </si>
  <si>
    <r>
      <t xml:space="preserve">Pro-rata Term </t>
    </r>
    <r>
      <rPr>
        <u/>
        <sz val="11"/>
        <color theme="1"/>
        <rFont val="Aptos"/>
      </rPr>
      <t>&lt;</t>
    </r>
    <r>
      <rPr>
        <sz val="11"/>
        <color theme="1"/>
        <rFont val="Aptos"/>
      </rPr>
      <t>$1.0MM</t>
    </r>
  </si>
  <si>
    <r>
      <t xml:space="preserve">Pro-rata Line </t>
    </r>
    <r>
      <rPr>
        <u/>
        <sz val="11"/>
        <color theme="1"/>
        <rFont val="Aptos"/>
      </rPr>
      <t>&lt;</t>
    </r>
    <r>
      <rPr>
        <sz val="11"/>
        <color theme="1"/>
        <rFont val="Aptos"/>
      </rPr>
      <t>$1.0MM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</si>
</sst>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6"/>
      <color theme="0"/>
      <name val="Georgia Bold"/>
    </font>
    <font>
      <sz val="26"/>
      <color theme="1"/>
      <name val="Georgia Bold"/>
    </font>
    <font>
      <sz val="11"/>
      <color theme="1"/>
      <name val="Aptos"/>
    </font>
    <font>
      <sz val="18"/>
      <color theme="0"/>
      <name val="Georgia Bold"/>
    </font>
    <font>
      <b/>
      <sz val="11"/>
      <name val="Aptos"/>
    </font>
    <font>
      <u/>
      <sz val="11"/>
      <color theme="1"/>
      <name val="Aptos"/>
    </font>
    <font>
      <sz val="11"/>
      <name val="Aptos"/>
    </font>
    <font>
      <b/>
      <sz val="11"/>
      <color theme="1"/>
      <name val="Aptos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A3"/>
        <bgColor indexed="64"/>
      </patternFill>
    </fill>
    <fill>
      <patternFill patternType="solid">
        <fgColor rgb="FFBD491F"/>
        <bgColor indexed="64"/>
      </patternFill>
    </fill>
    <fill>
      <patternFill patternType="solid">
        <fgColor rgb="FFFBF0E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7" xfId="0" applyBorder="1"/>
    <xf numFmtId="0" fontId="0" fillId="0" borderId="11" xfId="0" applyBorder="1"/>
    <xf numFmtId="0" fontId="0" fillId="0" borderId="8" xfId="0" applyBorder="1"/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4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165" fontId="4" fillId="0" borderId="1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8" fillId="6" borderId="2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8" fillId="6" borderId="4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4" fontId="4" fillId="0" borderId="1" xfId="0" applyNumberFormat="1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491F"/>
      <color rgb="FFFBF0E5"/>
      <color rgb="FF0070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4A70A-32E1-45E3-919F-BF4153007ACC}">
  <dimension ref="A1:N33"/>
  <sheetViews>
    <sheetView showZeros="0" tabSelected="1" zoomScale="110" zoomScaleNormal="110" workbookViewId="0">
      <selection activeCell="L9" sqref="L9"/>
    </sheetView>
  </sheetViews>
  <sheetFormatPr baseColWidth="10" defaultColWidth="8.83203125" defaultRowHeight="15"/>
  <cols>
    <col min="6" max="6" width="13.1640625" customWidth="1"/>
    <col min="7" max="7" width="17.6640625" customWidth="1"/>
    <col min="8" max="8" width="13.6640625" customWidth="1"/>
    <col min="9" max="9" width="14.6640625" customWidth="1"/>
    <col min="10" max="10" width="15.33203125" customWidth="1"/>
    <col min="11" max="11" width="16.6640625" customWidth="1"/>
    <col min="12" max="13" width="14.33203125" customWidth="1"/>
  </cols>
  <sheetData>
    <row r="1" spans="2:14" ht="100" customHeight="1" thickBot="1">
      <c r="B1" s="9" t="e" vm="1">
        <v>#VALUE!</v>
      </c>
      <c r="C1" s="9"/>
      <c r="D1" s="9"/>
      <c r="E1" s="9"/>
      <c r="F1" s="8"/>
    </row>
    <row r="2" spans="2:14" ht="44.25" customHeight="1">
      <c r="B2" s="10" t="s">
        <v>19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</row>
    <row r="3" spans="2:14">
      <c r="B3" s="2"/>
      <c r="N3" s="3"/>
    </row>
    <row r="4" spans="2:14" ht="25" customHeight="1">
      <c r="B4" s="13" t="s">
        <v>18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</row>
    <row r="5" spans="2:14" ht="20" customHeight="1">
      <c r="B5" s="2"/>
      <c r="N5" s="3"/>
    </row>
    <row r="6" spans="2:14" ht="37" customHeight="1">
      <c r="B6" s="2"/>
      <c r="C6" s="17" t="s">
        <v>0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3"/>
    </row>
    <row r="7" spans="2:14" ht="27" customHeight="1" thickBot="1">
      <c r="B7" s="2"/>
      <c r="C7" s="18" t="s">
        <v>20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4"/>
    </row>
    <row r="8" spans="2:14" ht="44.25" customHeight="1" thickBot="1">
      <c r="B8" s="2"/>
      <c r="C8" s="19" t="s">
        <v>1</v>
      </c>
      <c r="D8" s="20"/>
      <c r="E8" s="20"/>
      <c r="F8" s="21"/>
      <c r="G8" s="22" t="s">
        <v>2</v>
      </c>
      <c r="H8" s="22" t="s">
        <v>3</v>
      </c>
      <c r="I8" s="22" t="s">
        <v>7</v>
      </c>
      <c r="J8" s="22" t="s">
        <v>4</v>
      </c>
      <c r="K8" s="22" t="s">
        <v>8</v>
      </c>
      <c r="L8" s="22" t="s">
        <v>5</v>
      </c>
      <c r="M8" s="22" t="s">
        <v>6</v>
      </c>
      <c r="N8" s="3"/>
    </row>
    <row r="9" spans="2:14" ht="27" customHeight="1" thickBot="1">
      <c r="B9" s="2"/>
      <c r="C9" s="23" t="s">
        <v>21</v>
      </c>
      <c r="D9" s="24"/>
      <c r="E9" s="24"/>
      <c r="F9" s="25"/>
      <c r="G9" s="26"/>
      <c r="H9" s="27"/>
      <c r="I9" s="28">
        <f>IFERROR(G9*H9,"")</f>
        <v>0</v>
      </c>
      <c r="J9" s="28">
        <f>IFERROR(I9*0.5%,"")</f>
        <v>0</v>
      </c>
      <c r="K9" s="28">
        <f>IFERROR(I9*2%,"")</f>
        <v>0</v>
      </c>
      <c r="L9" s="28">
        <f>IFERROR(I9*5.75%,"")</f>
        <v>0</v>
      </c>
      <c r="M9" s="28">
        <f>IFERROR(I9*7.95%,"")</f>
        <v>0</v>
      </c>
      <c r="N9" s="3"/>
    </row>
    <row r="10" spans="2:14" ht="26.25" customHeight="1" thickBot="1">
      <c r="B10" s="2"/>
      <c r="C10" s="23" t="s">
        <v>22</v>
      </c>
      <c r="D10" s="24"/>
      <c r="E10" s="24"/>
      <c r="F10" s="25"/>
      <c r="G10" s="26"/>
      <c r="H10" s="27"/>
      <c r="I10" s="28">
        <f>IFERROR(G10*H10,"")</f>
        <v>0</v>
      </c>
      <c r="J10" s="28">
        <f>IFERROR(I10*0.5%,"")</f>
        <v>0</v>
      </c>
      <c r="K10" s="28">
        <f>IFERROR(I10*2%,"")</f>
        <v>0</v>
      </c>
      <c r="L10" s="28">
        <f>IFERROR(I10*5.75%,"")</f>
        <v>0</v>
      </c>
      <c r="M10" s="29" t="s">
        <v>9</v>
      </c>
      <c r="N10" s="3"/>
    </row>
    <row r="11" spans="2:14" ht="16.5" customHeight="1" thickBot="1">
      <c r="B11" s="2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2"/>
      <c r="N11" s="3"/>
    </row>
    <row r="12" spans="2:14" ht="27" customHeight="1" thickBot="1">
      <c r="B12" s="2"/>
      <c r="C12" s="23" t="s">
        <v>23</v>
      </c>
      <c r="D12" s="24"/>
      <c r="E12" s="24"/>
      <c r="F12" s="25"/>
      <c r="G12" s="26"/>
      <c r="H12" s="27"/>
      <c r="I12" s="28">
        <f>IFERROR(G12*H12,"")</f>
        <v>0</v>
      </c>
      <c r="J12" s="28">
        <f>IFERROR(I12*0.5%,"")</f>
        <v>0</v>
      </c>
      <c r="K12" s="28">
        <f>IFERROR(I12*1%,"")</f>
        <v>0</v>
      </c>
      <c r="L12" s="28">
        <f>IFERROR(I12*2.75%,"")</f>
        <v>0</v>
      </c>
      <c r="M12" s="28">
        <f>IFERROR(I12*3.95%,"")</f>
        <v>0</v>
      </c>
      <c r="N12" s="3"/>
    </row>
    <row r="13" spans="2:14" ht="27" customHeight="1" thickBot="1">
      <c r="B13" s="2"/>
      <c r="C13" s="23" t="s">
        <v>10</v>
      </c>
      <c r="D13" s="24"/>
      <c r="E13" s="24"/>
      <c r="F13" s="25"/>
      <c r="G13" s="26"/>
      <c r="H13" s="27"/>
      <c r="I13" s="28">
        <f>IFERROR(G13*H13,"")</f>
        <v>0</v>
      </c>
      <c r="J13" s="28">
        <f>IFERROR(I13*0.5%,"")</f>
        <v>0</v>
      </c>
      <c r="K13" s="28">
        <f>IFERROR(I13*1.25%,"")</f>
        <v>0</v>
      </c>
      <c r="L13" s="28">
        <f>IFERROR(I13*3.5%,"")</f>
        <v>0</v>
      </c>
      <c r="M13" s="28">
        <f>IFERROR(I13*4.95%,"")</f>
        <v>0</v>
      </c>
      <c r="N13" s="3"/>
    </row>
    <row r="14" spans="2:14" ht="16" thickBot="1">
      <c r="B14" s="2"/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5"/>
      <c r="N14" s="3"/>
    </row>
    <row r="15" spans="2:14" ht="27" customHeight="1" thickBot="1">
      <c r="B15" s="2"/>
      <c r="C15" s="23" t="s">
        <v>24</v>
      </c>
      <c r="D15" s="24"/>
      <c r="E15" s="24"/>
      <c r="F15" s="25"/>
      <c r="G15" s="26"/>
      <c r="H15" s="27"/>
      <c r="I15" s="28">
        <f>IFERROR(G15*H15,"")</f>
        <v>0</v>
      </c>
      <c r="J15" s="28">
        <f>IFERROR(I15*0.5%,"")</f>
        <v>0</v>
      </c>
      <c r="K15" s="28">
        <f>IFERROR(I15*1%,"")</f>
        <v>0</v>
      </c>
      <c r="L15" s="28">
        <f>IFERROR(I15*2.75%,"")</f>
        <v>0</v>
      </c>
      <c r="M15" s="29" t="s">
        <v>9</v>
      </c>
      <c r="N15" s="3"/>
    </row>
    <row r="16" spans="2:14" ht="27" customHeight="1" thickBot="1">
      <c r="B16" s="2"/>
      <c r="C16" s="23" t="s">
        <v>11</v>
      </c>
      <c r="D16" s="24"/>
      <c r="E16" s="24"/>
      <c r="F16" s="25"/>
      <c r="G16" s="26"/>
      <c r="H16" s="27"/>
      <c r="I16" s="28">
        <f>IFERROR(G16*H16,"")</f>
        <v>0</v>
      </c>
      <c r="J16" s="28">
        <f>IFERROR(I16*0.5%,"")</f>
        <v>0</v>
      </c>
      <c r="K16" s="28">
        <f>IFERROR(I16*1.25%,"")</f>
        <v>0</v>
      </c>
      <c r="L16" s="28">
        <f>IFERROR(I16*3.5%,"")</f>
        <v>0</v>
      </c>
      <c r="M16" s="29" t="s">
        <v>9</v>
      </c>
      <c r="N16" s="3"/>
    </row>
    <row r="17" spans="1:14" ht="30" customHeight="1">
      <c r="B17" s="2"/>
      <c r="N17" s="3"/>
    </row>
    <row r="18" spans="1:14" ht="37" customHeight="1">
      <c r="A18" s="16"/>
      <c r="B18" s="2"/>
      <c r="C18" s="17" t="s">
        <v>12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3"/>
    </row>
    <row r="19" spans="1:14" ht="29.25" customHeight="1" thickBot="1">
      <c r="B19" s="2"/>
      <c r="C19" s="36" t="s">
        <v>20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"/>
    </row>
    <row r="20" spans="1:14" ht="33" thickBot="1">
      <c r="B20" s="2"/>
      <c r="C20" s="19" t="s">
        <v>1</v>
      </c>
      <c r="D20" s="20"/>
      <c r="E20" s="20"/>
      <c r="F20" s="21"/>
      <c r="G20" s="22" t="s">
        <v>2</v>
      </c>
      <c r="H20" s="22" t="s">
        <v>3</v>
      </c>
      <c r="I20" s="22" t="s">
        <v>7</v>
      </c>
      <c r="J20" s="22" t="s">
        <v>4</v>
      </c>
      <c r="K20" s="22" t="s">
        <v>8</v>
      </c>
      <c r="L20" s="22" t="s">
        <v>5</v>
      </c>
      <c r="M20" s="22" t="s">
        <v>6</v>
      </c>
      <c r="N20" s="3"/>
    </row>
    <row r="21" spans="1:14" ht="27" customHeight="1" thickBot="1">
      <c r="B21" s="2"/>
      <c r="C21" s="37" t="s">
        <v>25</v>
      </c>
      <c r="D21" s="38"/>
      <c r="E21" s="38"/>
      <c r="F21" s="39"/>
      <c r="G21" s="40"/>
      <c r="H21" s="41"/>
      <c r="I21" s="42">
        <f>IFERROR(G21*H21,"")</f>
        <v>0</v>
      </c>
      <c r="J21" s="42">
        <f>IFERROR(I21*1%,"")</f>
        <v>0</v>
      </c>
      <c r="K21" s="42">
        <f>IFERROR(I21*2%,"")</f>
        <v>0</v>
      </c>
      <c r="L21" s="42">
        <f>IFERROR(I21*5.75%,"")</f>
        <v>0</v>
      </c>
      <c r="M21" s="42">
        <f>IFERROR(I21*7.95%,"")</f>
        <v>0</v>
      </c>
      <c r="N21" s="3"/>
    </row>
    <row r="22" spans="1:14" ht="27" customHeight="1" thickBot="1">
      <c r="B22" s="2"/>
      <c r="C22" s="37" t="s">
        <v>13</v>
      </c>
      <c r="D22" s="38"/>
      <c r="E22" s="38"/>
      <c r="F22" s="39"/>
      <c r="G22" s="40"/>
      <c r="H22" s="41"/>
      <c r="I22" s="42">
        <f>IFERROR(G22*H22,"")</f>
        <v>0</v>
      </c>
      <c r="J22" s="42">
        <f>IFERROR(I22*1%,"")</f>
        <v>0</v>
      </c>
      <c r="K22" s="42">
        <f>IFERROR(I22*2.5%,"")</f>
        <v>0</v>
      </c>
      <c r="L22" s="42">
        <f>IFERROR(I22*7.25%,"")</f>
        <v>0</v>
      </c>
      <c r="M22" s="42">
        <f>IFERROR(I22*9.95%,"")</f>
        <v>0</v>
      </c>
      <c r="N22" s="3"/>
    </row>
    <row r="23" spans="1:14" ht="16" customHeight="1" thickBot="1">
      <c r="B23" s="2"/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2"/>
      <c r="N23" s="3"/>
    </row>
    <row r="24" spans="1:14" ht="27" customHeight="1" thickBot="1">
      <c r="B24" s="2"/>
      <c r="C24" s="37" t="s">
        <v>26</v>
      </c>
      <c r="D24" s="38"/>
      <c r="E24" s="38"/>
      <c r="F24" s="39"/>
      <c r="G24" s="40"/>
      <c r="H24" s="41"/>
      <c r="I24" s="42">
        <f>IFERROR(G24*H24,"")</f>
        <v>0</v>
      </c>
      <c r="J24" s="42">
        <f>IFERROR(I24*1%,"")</f>
        <v>0</v>
      </c>
      <c r="K24" s="42">
        <f>IFERROR(I24*2%,"")</f>
        <v>0</v>
      </c>
      <c r="L24" s="42">
        <f>IFERROR(I24*5.75%,"")</f>
        <v>0</v>
      </c>
      <c r="M24" s="28" t="s">
        <v>15</v>
      </c>
      <c r="N24" s="3"/>
    </row>
    <row r="25" spans="1:14" ht="27" customHeight="1" thickBot="1">
      <c r="B25" s="2"/>
      <c r="C25" s="37" t="s">
        <v>14</v>
      </c>
      <c r="D25" s="38"/>
      <c r="E25" s="38"/>
      <c r="F25" s="39"/>
      <c r="G25" s="40"/>
      <c r="H25" s="41"/>
      <c r="I25" s="42">
        <f>IFERROR(G25*H25,"")</f>
        <v>0</v>
      </c>
      <c r="J25" s="42">
        <f>IFERROR(I25*1%,"")</f>
        <v>0</v>
      </c>
      <c r="K25" s="42">
        <f>IFERROR(I25*2.5%,"")</f>
        <v>0</v>
      </c>
      <c r="L25" s="42">
        <f>IFERROR(I25*7.25%,"")</f>
        <v>0</v>
      </c>
      <c r="M25" s="28" t="s">
        <v>15</v>
      </c>
      <c r="N25" s="3"/>
    </row>
    <row r="26" spans="1:14" ht="16" customHeight="1" thickBot="1">
      <c r="B26" s="2"/>
      <c r="C26" s="30"/>
      <c r="D26" s="31"/>
      <c r="E26" s="31"/>
      <c r="F26" s="31"/>
      <c r="G26" s="31"/>
      <c r="H26" s="31"/>
      <c r="I26" s="31"/>
      <c r="J26" s="31"/>
      <c r="K26" s="31"/>
      <c r="L26" s="31"/>
      <c r="M26" s="32"/>
      <c r="N26" s="3"/>
    </row>
    <row r="27" spans="1:14" ht="27" customHeight="1" thickBot="1">
      <c r="B27" s="2"/>
      <c r="C27" s="37" t="s">
        <v>27</v>
      </c>
      <c r="D27" s="38"/>
      <c r="E27" s="38"/>
      <c r="F27" s="39"/>
      <c r="G27" s="40"/>
      <c r="H27" s="41"/>
      <c r="I27" s="42">
        <f>IFERROR(G27*H27,"")</f>
        <v>0</v>
      </c>
      <c r="J27" s="42">
        <f>IFERROR(I27*1%,"")</f>
        <v>0</v>
      </c>
      <c r="K27" s="42">
        <f>IFERROR(I27*1%,"")</f>
        <v>0</v>
      </c>
      <c r="L27" s="42">
        <f>IFERROR(I27*2.75%,"")</f>
        <v>0</v>
      </c>
      <c r="M27" s="42">
        <f>IFERROR(I27*3.95%,"")</f>
        <v>0</v>
      </c>
      <c r="N27" s="3"/>
    </row>
    <row r="28" spans="1:14" ht="27" customHeight="1" thickBot="1">
      <c r="B28" s="2"/>
      <c r="C28" s="37" t="s">
        <v>16</v>
      </c>
      <c r="D28" s="38"/>
      <c r="E28" s="38"/>
      <c r="F28" s="39"/>
      <c r="G28" s="40"/>
      <c r="H28" s="41"/>
      <c r="I28" s="42">
        <f>IFERROR(G28*H28,"")</f>
        <v>0</v>
      </c>
      <c r="J28" s="42">
        <f>IFERROR(I28*1%,"")</f>
        <v>0</v>
      </c>
      <c r="K28" s="42">
        <f>IFERROR(I28*1.25%,"")</f>
        <v>0</v>
      </c>
      <c r="L28" s="42">
        <f>IFERROR(I28*3.5%,"")</f>
        <v>0</v>
      </c>
      <c r="M28" s="42">
        <f>IFERROR(I28*4.95%,"")</f>
        <v>0</v>
      </c>
      <c r="N28" s="3"/>
    </row>
    <row r="29" spans="1:14" ht="16" customHeight="1" thickBot="1">
      <c r="B29" s="2"/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2"/>
      <c r="N29" s="3"/>
    </row>
    <row r="30" spans="1:14" ht="28" customHeight="1" thickBot="1">
      <c r="B30" s="2"/>
      <c r="C30" s="37" t="s">
        <v>28</v>
      </c>
      <c r="D30" s="38"/>
      <c r="E30" s="38"/>
      <c r="F30" s="39"/>
      <c r="G30" s="40"/>
      <c r="H30" s="41"/>
      <c r="I30" s="42">
        <f>IFERROR(G30*H30,"")</f>
        <v>0</v>
      </c>
      <c r="J30" s="42">
        <f>IFERROR(I30*1%,"")</f>
        <v>0</v>
      </c>
      <c r="K30" s="42">
        <f>IFERROR(I30*1%,"")</f>
        <v>0</v>
      </c>
      <c r="L30" s="42">
        <f>IFERROR(I30*2.75%,"")</f>
        <v>0</v>
      </c>
      <c r="M30" s="29" t="s">
        <v>9</v>
      </c>
      <c r="N30" s="3"/>
    </row>
    <row r="31" spans="1:14" ht="28" customHeight="1" thickBot="1">
      <c r="B31" s="2"/>
      <c r="C31" s="37" t="s">
        <v>17</v>
      </c>
      <c r="D31" s="38"/>
      <c r="E31" s="38"/>
      <c r="F31" s="39"/>
      <c r="G31" s="40"/>
      <c r="H31" s="41"/>
      <c r="I31" s="42">
        <f>IFERROR(G31*H31,"")</f>
        <v>0</v>
      </c>
      <c r="J31" s="42">
        <f>IFERROR(I31*1%,"")</f>
        <v>0</v>
      </c>
      <c r="K31" s="42">
        <f>IFERROR(I31*1.25%,"")</f>
        <v>0</v>
      </c>
      <c r="L31" s="42">
        <f>IFERROR(I31*3.5%,"")</f>
        <v>0</v>
      </c>
      <c r="M31" s="29" t="s">
        <v>9</v>
      </c>
      <c r="N31" s="3"/>
    </row>
    <row r="32" spans="1:14">
      <c r="B32" s="2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3"/>
    </row>
    <row r="33" spans="2:14" ht="16" thickBot="1"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7"/>
    </row>
  </sheetData>
  <sheetProtection algorithmName="SHA-512" hashValue="/Iyfia8pkM48LZ48DA9QFe+hOH29XiVym2UsWnLdqv0WWCPttHyMldiJpgNEmY8OkE3S7KzueKZ9e11tJlksXA==" saltValue="R6CCVhl3c6gms1f5vULN1Q==" spinCount="100000" sheet="1" objects="1" scenarios="1"/>
  <mergeCells count="28">
    <mergeCell ref="C29:M29"/>
    <mergeCell ref="C30:F30"/>
    <mergeCell ref="C31:F31"/>
    <mergeCell ref="B2:N2"/>
    <mergeCell ref="B4:N4"/>
    <mergeCell ref="C23:M23"/>
    <mergeCell ref="C24:F24"/>
    <mergeCell ref="C25:F25"/>
    <mergeCell ref="C26:M26"/>
    <mergeCell ref="C27:F27"/>
    <mergeCell ref="C28:F28"/>
    <mergeCell ref="C20:F20"/>
    <mergeCell ref="C21:F21"/>
    <mergeCell ref="C22:F22"/>
    <mergeCell ref="C12:F12"/>
    <mergeCell ref="C13:F13"/>
    <mergeCell ref="C6:M6"/>
    <mergeCell ref="C18:M18"/>
    <mergeCell ref="C19:M19"/>
    <mergeCell ref="B1:E1"/>
    <mergeCell ref="C15:F15"/>
    <mergeCell ref="C16:F16"/>
    <mergeCell ref="C11:M11"/>
    <mergeCell ref="C14:M14"/>
    <mergeCell ref="C9:F9"/>
    <mergeCell ref="C8:F8"/>
    <mergeCell ref="C10:F10"/>
    <mergeCell ref="C7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FAME CLI Fee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Getchell</dc:creator>
  <cp:lastModifiedBy>Sheila Kennedy</cp:lastModifiedBy>
  <dcterms:created xsi:type="dcterms:W3CDTF">2025-01-09T14:12:55Z</dcterms:created>
  <dcterms:modified xsi:type="dcterms:W3CDTF">2025-06-04T17:46:51Z</dcterms:modified>
</cp:coreProperties>
</file>